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28800" windowHeight="12630" tabRatio="708"/>
  </bookViews>
  <sheets>
    <sheet name="02.02.2026" sheetId="42" r:id="rId1"/>
  </sheets>
  <externalReferences>
    <externalReference r:id="rId2"/>
  </externalReferences>
  <definedNames>
    <definedName name="_xlnm.Print_Titles" localSheetId="0">'02.02.2026'!$4:$7</definedName>
    <definedName name="_xlnm.Print_Area" localSheetId="0">'02.02.2026'!$A$1:$G$24</definedName>
  </definedNames>
  <calcPr calcId="144525"/>
</workbook>
</file>

<file path=xl/calcChain.xml><?xml version="1.0" encoding="utf-8"?>
<calcChain xmlns="http://schemas.openxmlformats.org/spreadsheetml/2006/main">
  <c r="O13" i="42" l="1"/>
  <c r="O23" i="42" l="1"/>
  <c r="O22" i="42"/>
  <c r="O21" i="42"/>
  <c r="O20" i="42"/>
  <c r="E15" i="42"/>
  <c r="E13" i="42"/>
  <c r="E12" i="42"/>
  <c r="D9" i="42"/>
  <c r="D10" i="42" s="1"/>
  <c r="D11" i="42" s="1"/>
  <c r="D12" i="42" s="1"/>
  <c r="E24" i="42" l="1"/>
  <c r="D13" i="42"/>
  <c r="D17" i="42" s="1"/>
  <c r="D18" i="42" s="1"/>
  <c r="D19" i="42" s="1"/>
  <c r="D20" i="42" s="1"/>
  <c r="D21" i="42" s="1"/>
  <c r="D22" i="42" s="1"/>
  <c r="D23" i="42" s="1"/>
  <c r="O19" i="42"/>
  <c r="O18" i="42"/>
  <c r="O17" i="42"/>
  <c r="B10" i="42" l="1"/>
  <c r="B11" i="42"/>
  <c r="B12" i="42"/>
  <c r="A8" i="42"/>
  <c r="A9" i="42" s="1"/>
  <c r="A10" i="42" s="1"/>
  <c r="A11" i="42" s="1"/>
  <c r="A12" i="42" s="1"/>
  <c r="A13" i="42" l="1"/>
  <c r="A16" i="42" s="1"/>
  <c r="A17" i="42" s="1"/>
  <c r="A18" i="42" s="1"/>
  <c r="A19" i="42" s="1"/>
  <c r="A20" i="42" s="1"/>
  <c r="A21" i="42" s="1"/>
  <c r="A22" i="42" s="1"/>
  <c r="A23" i="42" s="1"/>
  <c r="O8" i="42"/>
  <c r="O14" i="42" l="1"/>
  <c r="O12" i="42"/>
  <c r="O10" i="42"/>
  <c r="O11" i="42"/>
  <c r="O15" i="42"/>
  <c r="O16" i="42"/>
  <c r="O9" i="42" l="1"/>
  <c r="O24" i="42" s="1"/>
</calcChain>
</file>

<file path=xl/sharedStrings.xml><?xml version="1.0" encoding="utf-8"?>
<sst xmlns="http://schemas.openxmlformats.org/spreadsheetml/2006/main" count="74" uniqueCount="39">
  <si>
    <t>Наименование объекта</t>
  </si>
  <si>
    <t>№</t>
  </si>
  <si>
    <t>Наименование работ</t>
  </si>
  <si>
    <t>ед. изм.</t>
  </si>
  <si>
    <t>м2</t>
  </si>
  <si>
    <t>Сроки выполнения работ</t>
  </si>
  <si>
    <t>ПЛАН</t>
  </si>
  <si>
    <t>Ориентировочные объемы работ</t>
  </si>
  <si>
    <t>начало</t>
  </si>
  <si>
    <t>окончание</t>
  </si>
  <si>
    <t>апрель</t>
  </si>
  <si>
    <t>сентябрь</t>
  </si>
  <si>
    <t>март</t>
  </si>
  <si>
    <t>июнь</t>
  </si>
  <si>
    <t>май</t>
  </si>
  <si>
    <t>июль</t>
  </si>
  <si>
    <t>август</t>
  </si>
  <si>
    <t>всего неосвоено</t>
  </si>
  <si>
    <t>45300 аванс</t>
  </si>
  <si>
    <t>49000 аванс</t>
  </si>
  <si>
    <t>устройство тротуара из мелкоштучной плитки</t>
  </si>
  <si>
    <t>устройство асфальтобетонного покрытия</t>
  </si>
  <si>
    <t>устройство тротуара из мелкоштучной плитки,устройство асфальтобетонного покрытия</t>
  </si>
  <si>
    <t>ИТОГО</t>
  </si>
  <si>
    <t>Текущий ремонт ул.Щорса в р.п.Елизово Осиповичского района</t>
  </si>
  <si>
    <t>Текущий ремонт ул.Береговая в аг.Липень Осиповичского района</t>
  </si>
  <si>
    <t>Текущий ремонт ул.Белорусской в аг.Заболотье Осиповичского района</t>
  </si>
  <si>
    <t xml:space="preserve">ремонта улично-дорожной сети населенных пунктов Осиповичского района на 2026 год </t>
  </si>
  <si>
    <t>Текущий ремонт ул. К.Либкнехта (от ул.Чумакова до ул. Коммунистической) в г. Осиповичи</t>
  </si>
  <si>
    <r>
      <t xml:space="preserve">Текущий ремонт ул. Гоголя в г. Осиповичи </t>
    </r>
    <r>
      <rPr>
        <sz val="14"/>
        <color theme="0"/>
        <rFont val="Times New Roman"/>
        <family val="1"/>
        <charset val="204"/>
      </rPr>
      <t>(от ул. Королевап до ул. Потоцкого)</t>
    </r>
  </si>
  <si>
    <r>
      <t xml:space="preserve">Текущий ремонт  ул. Проектная в г. Осиповичи </t>
    </r>
    <r>
      <rPr>
        <sz val="14"/>
        <color theme="0"/>
        <rFont val="Times New Roman"/>
        <family val="1"/>
        <charset val="204"/>
      </rPr>
      <t>(от Технониколь до поворота на ОЗАА)</t>
    </r>
  </si>
  <si>
    <t>Текущий ремонт ул. Первомайской(от ул. Мичурина до ул. Королева) в г. Осиповичи</t>
  </si>
  <si>
    <t>Текущий ремонт ул. Интернациональной(от ул.Дмитриева до ул. Крупской) в г. Осиповичи</t>
  </si>
  <si>
    <t>Текущий ремонт ул. Р.Люксембург(от ул. Коммунистической до  ул. Чумакова) в г. Осиповичи</t>
  </si>
  <si>
    <t>Текущий ремонт ул. Сосновой в г. Осиповичи</t>
  </si>
  <si>
    <t>ямочный ремонт проезжих частей г. Осиповичи и населенных пунктов Осиповичского района</t>
  </si>
  <si>
    <t>Текущий ремонт проезжей части  г.Осиповичи и Осиповичского района (ул. 60 лет Октября, ул. Р.Крестьянская, ул.Октябрьская,ул. Дзержинского, ул. Р.Кунько, ул. Крупской, ул. Гагарина, пер. Заводской, ул. Коммунистическая, ул.Социалистическая, ул.Проектная, ул. Проектируемая, ул. Крыловича, ул. Интернациональная, ул.Парковая, ул.К.Маркса, ул. Сумченко, ул. Абросимова, ул. Сташкевича, ул. Гагарина, ул.Шамякина, ул.Дмитриева, ул.Каданчика, ул.Черняховского,ул. Королева, съезд ул. В.Хоружей,ул. Ворошилова,ул. Голанта,ул.Горбатова,ул.Козловской,ул. Ленинская,ул. Потоцкого,ул. Майстренко,ул. Космическая и пр.)</t>
  </si>
  <si>
    <t>ноябрь</t>
  </si>
  <si>
    <t>Текущий ремонт ул. Проектируемой в г. Осиповичи</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</si>
</sst>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sz val="14"/>
      <color theme="1"/>
      <name val="Times New Roman"/>
      <family val="1"/>
      <charset val="204"/>
    </font>
    <font>
      <sz val="11"/>
      <name val="Calibri"/>
      <family val="2"/>
      <charset val="204"/>
      <scheme val="minor"/>
    </font>
    <font>
      <b/>
      <sz val="14"/>
      <name val="Times New Roman"/>
      <family val="1"/>
      <charset val="204"/>
    </font>
    <font>
      <sz val="14"/>
      <name val="Times New Roman"/>
      <family val="1"/>
      <charset val="204"/>
    </font>
    <font>
      <b/>
      <sz val="11"/>
      <color theme="1"/>
      <name val="Calibri"/>
      <family val="2"/>
      <charset val="204"/>
      <scheme val="minor"/>
    </font>
    <font>
      <b/>
      <sz val="12"/>
      <color theme="1"/>
      <name val="Times New Roman"/>
      <family val="1"/>
      <charset val="204"/>
    </font>
    <font>
      <sz val="14"/>
      <color theme="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1" fillId="0" borderId="1" xfId="0" applyFont="1" applyFill="1" applyBorder="1" applyAlignment="1">
      <alignment horizontal="left" vertical="center" wrapText="1"/>
    </xf>
    <xf numFmtId="0" fontId="0" fillId="2" borderId="0" xfId="0" applyFill="1"/>
    <xf numFmtId="0" fontId="2" fillId="2" borderId="0" xfId="0" applyFont="1" applyFill="1" applyAlignment="1">
      <alignment vertical="center" wrapText="1"/>
    </xf>
    <xf numFmtId="0" fontId="3" fillId="2" borderId="1" xfId="0" applyFont="1" applyFill="1" applyBorder="1" applyAlignment="1">
      <alignment horizontal="center"/>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7" fillId="2" borderId="0" xfId="0" applyFont="1" applyFill="1"/>
    <xf numFmtId="2" fontId="0" fillId="2" borderId="0" xfId="0" applyNumberFormat="1" applyFill="1"/>
    <xf numFmtId="2" fontId="0" fillId="2" borderId="1" xfId="0" applyNumberFormat="1" applyFill="1" applyBorder="1"/>
    <xf numFmtId="0" fontId="0" fillId="2" borderId="1" xfId="0" applyFill="1" applyBorder="1"/>
    <xf numFmtId="2" fontId="7" fillId="2" borderId="1" xfId="0" applyNumberFormat="1" applyFont="1" applyFill="1" applyBorder="1"/>
    <xf numFmtId="0" fontId="4" fillId="2" borderId="0" xfId="0" applyFont="1" applyFill="1"/>
    <xf numFmtId="0" fontId="5" fillId="2" borderId="0" xfId="0" applyFont="1" applyFill="1" applyAlignment="1">
      <alignment vertical="center" wrapText="1"/>
    </xf>
    <xf numFmtId="0" fontId="6" fillId="2" borderId="1" xfId="0" applyFont="1" applyFill="1" applyBorder="1" applyAlignment="1">
      <alignment horizont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2" xfId="0" applyFill="1" applyBorder="1" applyAlignment="1">
      <alignment horizontal="center"/>
    </xf>
    <xf numFmtId="0" fontId="0" fillId="2" borderId="4" xfId="0" applyFill="1" applyBorder="1" applyAlignment="1">
      <alignment horizont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EAMLSV\AppData\Local\Temp\MicrosoftEdgeDownloads\6912e181-8e55-4182-b9d5-a1735f4a872b\&#1087;&#1083;&#1072;&#1085;%20&#1085;&#1072;%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2025"/>
    </sheetNames>
    <sheetDataSet>
      <sheetData sheetId="0">
        <row r="9">
          <cell r="D9" t="str">
            <v>Текущий ремонт улИнтернациональной(от ул. Дмитриева до Крупской)в г. Осиповичи</v>
          </cell>
        </row>
        <row r="11">
          <cell r="D11" t="str">
            <v>Текущий ремонт ул. Карла Маркса в г. Осиповичи</v>
          </cell>
        </row>
        <row r="13">
          <cell r="D13" t="str">
            <v>Текущий ремонт ул. Крыловича в г. Осиповичи</v>
          </cell>
        </row>
        <row r="17">
          <cell r="D17" t="str">
            <v>Текущий ремонт ул.Коммунистической( проезжая часть отсш №2   до ул.Р.Люксембур,тротуар оту ул. Социалистической до ул.Р.Люксембург))в г. Осиповичи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abSelected="1" view="pageBreakPreview" zoomScale="60" zoomScaleNormal="100" workbookViewId="0">
      <selection activeCell="B15" sqref="B15"/>
    </sheetView>
  </sheetViews>
  <sheetFormatPr defaultRowHeight="15" x14ac:dyDescent="0.25"/>
  <cols>
    <col min="1" max="1" width="6.42578125" style="2" customWidth="1"/>
    <col min="2" max="2" width="78.5703125" style="2" customWidth="1"/>
    <col min="3" max="3" width="50.85546875" style="2" customWidth="1"/>
    <col min="4" max="4" width="11.5703125" style="2" customWidth="1"/>
    <col min="5" max="5" width="23.140625" style="2" customWidth="1"/>
    <col min="6" max="6" width="15" style="18" customWidth="1"/>
    <col min="7" max="7" width="20" style="18" customWidth="1"/>
    <col min="8" max="8" width="89.7109375" style="18" customWidth="1"/>
    <col min="9" max="9" width="22.85546875" style="2" customWidth="1"/>
    <col min="10" max="10" width="23.140625" style="2" customWidth="1"/>
    <col min="11" max="11" width="32.7109375" style="2" customWidth="1"/>
    <col min="12" max="12" width="15.7109375" style="2" customWidth="1"/>
    <col min="13" max="13" width="17.85546875" style="2" customWidth="1"/>
    <col min="14" max="14" width="20.7109375" style="2" customWidth="1"/>
    <col min="15" max="15" width="16.5703125" style="2" customWidth="1"/>
    <col min="16" max="16" width="9.140625" style="2"/>
    <col min="17" max="17" width="22.42578125" style="2" customWidth="1"/>
    <col min="18" max="16384" width="9.140625" style="2"/>
  </cols>
  <sheetData>
    <row r="1" spans="1:17" ht="18.75" customHeight="1" x14ac:dyDescent="0.25">
      <c r="A1" s="32" t="s">
        <v>6</v>
      </c>
      <c r="B1" s="32"/>
      <c r="C1" s="32"/>
      <c r="D1" s="32"/>
      <c r="E1" s="32"/>
      <c r="F1" s="32"/>
      <c r="G1" s="32"/>
      <c r="H1" s="21"/>
    </row>
    <row r="2" spans="1:17" ht="18.75" x14ac:dyDescent="0.25">
      <c r="A2" s="32" t="s">
        <v>27</v>
      </c>
      <c r="B2" s="32"/>
      <c r="C2" s="32"/>
      <c r="D2" s="32"/>
      <c r="E2" s="32"/>
      <c r="F2" s="32"/>
      <c r="G2" s="32"/>
      <c r="H2" s="21"/>
    </row>
    <row r="3" spans="1:17" ht="13.9" customHeight="1" x14ac:dyDescent="0.25">
      <c r="A3" s="3"/>
      <c r="B3" s="3"/>
      <c r="C3" s="3"/>
      <c r="D3" s="3"/>
      <c r="E3" s="3"/>
      <c r="F3" s="19"/>
      <c r="G3" s="19"/>
      <c r="H3" s="19"/>
    </row>
    <row r="4" spans="1:17" ht="56.25" customHeight="1" x14ac:dyDescent="0.25">
      <c r="A4" s="33" t="s">
        <v>1</v>
      </c>
      <c r="B4" s="33" t="s">
        <v>0</v>
      </c>
      <c r="C4" s="34" t="s">
        <v>2</v>
      </c>
      <c r="D4" s="34" t="s">
        <v>3</v>
      </c>
      <c r="E4" s="34" t="s">
        <v>7</v>
      </c>
      <c r="F4" s="35" t="s">
        <v>5</v>
      </c>
      <c r="G4" s="35"/>
      <c r="H4" s="35"/>
      <c r="I4" s="36"/>
      <c r="J4" s="36"/>
      <c r="K4" s="36"/>
      <c r="L4" s="16"/>
      <c r="M4" s="16"/>
      <c r="N4" s="28"/>
      <c r="O4" s="30" t="s">
        <v>17</v>
      </c>
    </row>
    <row r="5" spans="1:17" ht="18.75" x14ac:dyDescent="0.25">
      <c r="A5" s="33"/>
      <c r="B5" s="33"/>
      <c r="C5" s="34"/>
      <c r="D5" s="34"/>
      <c r="E5" s="34"/>
      <c r="F5" s="35" t="s">
        <v>8</v>
      </c>
      <c r="G5" s="35" t="s">
        <v>9</v>
      </c>
      <c r="H5" s="35"/>
      <c r="I5" s="36"/>
      <c r="J5" s="36"/>
      <c r="K5" s="36"/>
      <c r="L5" s="36"/>
      <c r="M5" s="36"/>
      <c r="N5" s="29"/>
      <c r="O5" s="31"/>
    </row>
    <row r="6" spans="1:17" ht="18.75" x14ac:dyDescent="0.25">
      <c r="A6" s="33"/>
      <c r="B6" s="33"/>
      <c r="C6" s="34"/>
      <c r="D6" s="34"/>
      <c r="E6" s="34"/>
      <c r="F6" s="35"/>
      <c r="G6" s="35"/>
      <c r="H6" s="35"/>
      <c r="I6" s="36"/>
      <c r="J6" s="36"/>
      <c r="K6" s="36"/>
      <c r="L6" s="36"/>
      <c r="M6" s="36"/>
      <c r="N6" s="29"/>
      <c r="O6" s="31"/>
    </row>
    <row r="7" spans="1:17" ht="18.75" x14ac:dyDescent="0.3">
      <c r="A7" s="4">
        <v>1</v>
      </c>
      <c r="B7" s="4">
        <v>2</v>
      </c>
      <c r="C7" s="4">
        <v>3</v>
      </c>
      <c r="D7" s="4">
        <v>4</v>
      </c>
      <c r="E7" s="4">
        <v>5</v>
      </c>
      <c r="F7" s="20">
        <v>6</v>
      </c>
      <c r="G7" s="20">
        <v>7</v>
      </c>
      <c r="H7" s="35"/>
      <c r="I7" s="36"/>
      <c r="J7" s="36"/>
      <c r="K7" s="36"/>
      <c r="L7" s="36"/>
      <c r="M7" s="36"/>
      <c r="N7" s="29"/>
      <c r="O7" s="31"/>
    </row>
    <row r="8" spans="1:17" ht="46.5" customHeight="1" x14ac:dyDescent="0.25">
      <c r="A8" s="22">
        <f>1</f>
        <v>1</v>
      </c>
      <c r="B8" s="5" t="s">
        <v>32</v>
      </c>
      <c r="C8" s="1" t="s">
        <v>21</v>
      </c>
      <c r="D8" s="23" t="s">
        <v>4</v>
      </c>
      <c r="E8" s="27">
        <v>1224</v>
      </c>
      <c r="F8" s="24" t="s">
        <v>15</v>
      </c>
      <c r="G8" s="24" t="s">
        <v>16</v>
      </c>
      <c r="H8" s="5"/>
      <c r="I8" s="15"/>
      <c r="J8" s="15"/>
      <c r="K8" s="15"/>
      <c r="L8" s="15"/>
      <c r="M8" s="15"/>
      <c r="N8" s="15"/>
      <c r="O8" s="15">
        <f>L8+M8</f>
        <v>0</v>
      </c>
    </row>
    <row r="9" spans="1:17" ht="227.25" customHeight="1" x14ac:dyDescent="0.25">
      <c r="A9" s="22">
        <f>1+A8</f>
        <v>2</v>
      </c>
      <c r="B9" s="5" t="s">
        <v>36</v>
      </c>
      <c r="C9" s="6" t="s">
        <v>35</v>
      </c>
      <c r="D9" s="23" t="str">
        <f>D8</f>
        <v>м2</v>
      </c>
      <c r="E9" s="27">
        <v>1200</v>
      </c>
      <c r="F9" s="24" t="s">
        <v>12</v>
      </c>
      <c r="G9" s="24" t="s">
        <v>37</v>
      </c>
      <c r="H9" s="5"/>
      <c r="I9" s="15"/>
      <c r="J9" s="15"/>
      <c r="K9" s="15"/>
      <c r="L9" s="15"/>
      <c r="M9" s="15"/>
      <c r="N9" s="15"/>
      <c r="O9" s="15">
        <f t="shared" ref="O9:O23" si="0">L9+M9</f>
        <v>0</v>
      </c>
      <c r="P9" s="14"/>
    </row>
    <row r="10" spans="1:17" ht="31.5" customHeight="1" x14ac:dyDescent="0.25">
      <c r="A10" s="25">
        <f t="shared" ref="A10:A23" si="1">1+A9</f>
        <v>3</v>
      </c>
      <c r="B10" s="5" t="str">
        <f>'[1]11.12.2025'!D11</f>
        <v>Текущий ремонт ул. Карла Маркса в г. Осиповичи</v>
      </c>
      <c r="C10" s="6" t="s">
        <v>20</v>
      </c>
      <c r="D10" s="26" t="str">
        <f t="shared" ref="D10:D23" si="2">D9</f>
        <v>м2</v>
      </c>
      <c r="E10" s="27">
        <v>315</v>
      </c>
      <c r="F10" s="24" t="s">
        <v>12</v>
      </c>
      <c r="G10" s="24" t="s">
        <v>10</v>
      </c>
      <c r="H10" s="5"/>
      <c r="I10" s="15"/>
      <c r="J10" s="15"/>
      <c r="K10" s="15"/>
      <c r="L10" s="15"/>
      <c r="M10" s="15"/>
      <c r="N10" s="15"/>
      <c r="O10" s="15">
        <f t="shared" si="0"/>
        <v>0</v>
      </c>
    </row>
    <row r="11" spans="1:17" ht="32.25" customHeight="1" x14ac:dyDescent="0.25">
      <c r="A11" s="25">
        <f t="shared" si="1"/>
        <v>4</v>
      </c>
      <c r="B11" s="5" t="str">
        <f>'[1]11.12.2025'!D13</f>
        <v>Текущий ремонт ул. Крыловича в г. Осиповичи</v>
      </c>
      <c r="C11" s="6" t="s">
        <v>20</v>
      </c>
      <c r="D11" s="26" t="str">
        <f t="shared" si="2"/>
        <v>м2</v>
      </c>
      <c r="E11" s="27">
        <v>454.5</v>
      </c>
      <c r="F11" s="24" t="s">
        <v>10</v>
      </c>
      <c r="G11" s="24" t="s">
        <v>14</v>
      </c>
      <c r="H11" s="5"/>
      <c r="I11" s="15"/>
      <c r="J11" s="15"/>
      <c r="K11" s="15"/>
      <c r="L11" s="15"/>
      <c r="M11" s="15"/>
      <c r="N11" s="15"/>
      <c r="O11" s="15">
        <f t="shared" si="0"/>
        <v>0</v>
      </c>
    </row>
    <row r="12" spans="1:17" ht="61.5" customHeight="1" x14ac:dyDescent="0.25">
      <c r="A12" s="25">
        <f t="shared" si="1"/>
        <v>5</v>
      </c>
      <c r="B12" s="5" t="str">
        <f>'[1]11.12.2025'!D17</f>
        <v>Текущий ремонт ул.Коммунистической( проезжая часть отсш №2   до ул.Р.Люксембур,тротуар оту ул. Социалистической до ул.Р.Люксембург))в г. Осиповичи</v>
      </c>
      <c r="C12" s="6" t="s">
        <v>22</v>
      </c>
      <c r="D12" s="26" t="str">
        <f t="shared" si="2"/>
        <v>м2</v>
      </c>
      <c r="E12" s="27">
        <f>300+2880</f>
        <v>3180</v>
      </c>
      <c r="F12" s="24" t="s">
        <v>14</v>
      </c>
      <c r="G12" s="24" t="s">
        <v>15</v>
      </c>
      <c r="H12" s="5"/>
      <c r="I12" s="15"/>
      <c r="J12" s="15"/>
      <c r="K12" s="15"/>
      <c r="L12" s="15"/>
      <c r="M12" s="15"/>
      <c r="N12" s="15"/>
      <c r="O12" s="15">
        <f t="shared" si="0"/>
        <v>0</v>
      </c>
      <c r="Q12" s="2" t="s">
        <v>18</v>
      </c>
    </row>
    <row r="13" spans="1:17" ht="28.5" customHeight="1" x14ac:dyDescent="0.25">
      <c r="A13" s="47">
        <f t="shared" si="1"/>
        <v>6</v>
      </c>
      <c r="B13" s="37" t="s">
        <v>38</v>
      </c>
      <c r="C13" s="39" t="s">
        <v>22</v>
      </c>
      <c r="D13" s="41" t="str">
        <f t="shared" si="2"/>
        <v>м2</v>
      </c>
      <c r="E13" s="43">
        <f>3300+487.5</f>
        <v>3787.5</v>
      </c>
      <c r="F13" s="45" t="s">
        <v>14</v>
      </c>
      <c r="G13" s="45" t="s">
        <v>16</v>
      </c>
      <c r="H13" s="5"/>
      <c r="I13" s="15"/>
      <c r="J13" s="15"/>
      <c r="K13" s="15"/>
      <c r="L13" s="15"/>
      <c r="M13" s="15"/>
      <c r="N13" s="15"/>
      <c r="O13" s="15">
        <f t="shared" si="0"/>
        <v>0</v>
      </c>
    </row>
    <row r="14" spans="1:17" ht="12" customHeight="1" x14ac:dyDescent="0.25">
      <c r="A14" s="48"/>
      <c r="B14" s="38"/>
      <c r="C14" s="40"/>
      <c r="D14" s="42"/>
      <c r="E14" s="44"/>
      <c r="F14" s="46"/>
      <c r="G14" s="46"/>
      <c r="H14" s="5"/>
      <c r="I14" s="15"/>
      <c r="J14" s="15"/>
      <c r="K14" s="15"/>
      <c r="L14" s="15"/>
      <c r="M14" s="15"/>
      <c r="N14" s="15"/>
      <c r="O14" s="15">
        <f t="shared" si="0"/>
        <v>0</v>
      </c>
      <c r="Q14" s="2" t="s">
        <v>19</v>
      </c>
    </row>
    <row r="15" spans="1:17" ht="45" customHeight="1" x14ac:dyDescent="0.25">
      <c r="A15" s="25">
        <v>7</v>
      </c>
      <c r="B15" s="5" t="s">
        <v>31</v>
      </c>
      <c r="C15" s="6" t="s">
        <v>20</v>
      </c>
      <c r="D15" s="26" t="s">
        <v>4</v>
      </c>
      <c r="E15" s="27">
        <f>1400+1104</f>
        <v>2504</v>
      </c>
      <c r="F15" s="24" t="s">
        <v>12</v>
      </c>
      <c r="G15" s="24" t="s">
        <v>13</v>
      </c>
      <c r="H15" s="5"/>
      <c r="I15" s="15"/>
      <c r="J15" s="15"/>
      <c r="K15" s="15"/>
      <c r="L15" s="15"/>
      <c r="M15" s="15"/>
      <c r="N15" s="15"/>
      <c r="O15" s="15">
        <f t="shared" si="0"/>
        <v>0</v>
      </c>
    </row>
    <row r="16" spans="1:17" ht="34.5" customHeight="1" x14ac:dyDescent="0.25">
      <c r="A16" s="25">
        <f t="shared" si="1"/>
        <v>8</v>
      </c>
      <c r="B16" s="5" t="s">
        <v>34</v>
      </c>
      <c r="C16" s="1" t="s">
        <v>21</v>
      </c>
      <c r="D16" s="26" t="s">
        <v>4</v>
      </c>
      <c r="E16" s="27">
        <v>4200</v>
      </c>
      <c r="F16" s="24" t="s">
        <v>16</v>
      </c>
      <c r="G16" s="24" t="s">
        <v>11</v>
      </c>
      <c r="H16" s="5"/>
      <c r="I16" s="15"/>
      <c r="J16" s="15"/>
      <c r="K16" s="15"/>
      <c r="L16" s="15"/>
      <c r="M16" s="15"/>
      <c r="N16" s="15"/>
      <c r="O16" s="15">
        <f t="shared" si="0"/>
        <v>0</v>
      </c>
    </row>
    <row r="17" spans="1:15" ht="36.75" customHeight="1" x14ac:dyDescent="0.25">
      <c r="A17" s="25">
        <f t="shared" si="1"/>
        <v>9</v>
      </c>
      <c r="B17" s="5" t="s">
        <v>30</v>
      </c>
      <c r="C17" s="6" t="s">
        <v>20</v>
      </c>
      <c r="D17" s="26" t="str">
        <f t="shared" si="2"/>
        <v>м2</v>
      </c>
      <c r="E17" s="27">
        <v>1050</v>
      </c>
      <c r="F17" s="24" t="s">
        <v>12</v>
      </c>
      <c r="G17" s="24" t="s">
        <v>13</v>
      </c>
      <c r="H17" s="5"/>
      <c r="I17" s="15"/>
      <c r="J17" s="15"/>
      <c r="K17" s="15"/>
      <c r="L17" s="15"/>
      <c r="M17" s="15"/>
      <c r="N17" s="15"/>
      <c r="O17" s="15">
        <f t="shared" si="0"/>
        <v>0</v>
      </c>
    </row>
    <row r="18" spans="1:15" ht="44.25" customHeight="1" x14ac:dyDescent="0.25">
      <c r="A18" s="25">
        <f t="shared" si="1"/>
        <v>10</v>
      </c>
      <c r="B18" s="5" t="s">
        <v>29</v>
      </c>
      <c r="C18" s="6" t="s">
        <v>20</v>
      </c>
      <c r="D18" s="26" t="str">
        <f t="shared" si="2"/>
        <v>м2</v>
      </c>
      <c r="E18" s="27">
        <v>750</v>
      </c>
      <c r="F18" s="24" t="s">
        <v>16</v>
      </c>
      <c r="G18" s="24" t="s">
        <v>11</v>
      </c>
      <c r="H18" s="5"/>
      <c r="I18" s="15"/>
      <c r="J18" s="15"/>
      <c r="K18" s="15"/>
      <c r="L18" s="15"/>
      <c r="M18" s="15"/>
      <c r="N18" s="15"/>
      <c r="O18" s="15">
        <f t="shared" si="0"/>
        <v>0</v>
      </c>
    </row>
    <row r="19" spans="1:15" ht="48" customHeight="1" x14ac:dyDescent="0.25">
      <c r="A19" s="25">
        <f t="shared" si="1"/>
        <v>11</v>
      </c>
      <c r="B19" s="5" t="s">
        <v>33</v>
      </c>
      <c r="C19" s="1" t="s">
        <v>21</v>
      </c>
      <c r="D19" s="26" t="str">
        <f t="shared" si="2"/>
        <v>м2</v>
      </c>
      <c r="E19" s="27">
        <v>672</v>
      </c>
      <c r="F19" s="24" t="s">
        <v>14</v>
      </c>
      <c r="G19" s="24" t="s">
        <v>13</v>
      </c>
      <c r="H19" s="5"/>
      <c r="I19" s="15"/>
      <c r="J19" s="15"/>
      <c r="K19" s="15"/>
      <c r="L19" s="15"/>
      <c r="M19" s="15"/>
      <c r="N19" s="15"/>
      <c r="O19" s="15">
        <f t="shared" si="0"/>
        <v>0</v>
      </c>
    </row>
    <row r="20" spans="1:15" ht="54.75" customHeight="1" x14ac:dyDescent="0.25">
      <c r="A20" s="25">
        <f t="shared" si="1"/>
        <v>12</v>
      </c>
      <c r="B20" s="5" t="s">
        <v>28</v>
      </c>
      <c r="C20" s="1" t="s">
        <v>21</v>
      </c>
      <c r="D20" s="26" t="str">
        <f t="shared" si="2"/>
        <v>м2</v>
      </c>
      <c r="E20" s="27">
        <v>852</v>
      </c>
      <c r="F20" s="24" t="s">
        <v>14</v>
      </c>
      <c r="G20" s="24" t="s">
        <v>13</v>
      </c>
      <c r="H20" s="5"/>
      <c r="I20" s="15"/>
      <c r="J20" s="15"/>
      <c r="K20" s="15"/>
      <c r="L20" s="15"/>
      <c r="M20" s="15"/>
      <c r="N20" s="15"/>
      <c r="O20" s="15">
        <f t="shared" si="0"/>
        <v>0</v>
      </c>
    </row>
    <row r="21" spans="1:15" ht="36.75" customHeight="1" x14ac:dyDescent="0.25">
      <c r="A21" s="25">
        <f t="shared" si="1"/>
        <v>13</v>
      </c>
      <c r="B21" s="5" t="s">
        <v>24</v>
      </c>
      <c r="C21" s="1" t="s">
        <v>21</v>
      </c>
      <c r="D21" s="26" t="str">
        <f t="shared" si="2"/>
        <v>м2</v>
      </c>
      <c r="E21" s="27">
        <v>1860</v>
      </c>
      <c r="F21" s="24" t="s">
        <v>16</v>
      </c>
      <c r="G21" s="24" t="s">
        <v>11</v>
      </c>
      <c r="H21" s="5"/>
      <c r="I21" s="15"/>
      <c r="J21" s="15"/>
      <c r="K21" s="15"/>
      <c r="L21" s="15"/>
      <c r="M21" s="15"/>
      <c r="N21" s="15"/>
      <c r="O21" s="15">
        <f t="shared" si="0"/>
        <v>0</v>
      </c>
    </row>
    <row r="22" spans="1:15" ht="39" customHeight="1" x14ac:dyDescent="0.25">
      <c r="A22" s="25">
        <f t="shared" si="1"/>
        <v>14</v>
      </c>
      <c r="B22" s="5" t="s">
        <v>25</v>
      </c>
      <c r="C22" s="1" t="s">
        <v>21</v>
      </c>
      <c r="D22" s="26" t="str">
        <f t="shared" si="2"/>
        <v>м2</v>
      </c>
      <c r="E22" s="27">
        <v>1280</v>
      </c>
      <c r="F22" s="24" t="s">
        <v>15</v>
      </c>
      <c r="G22" s="24" t="s">
        <v>16</v>
      </c>
      <c r="H22" s="5"/>
      <c r="I22" s="15"/>
      <c r="J22" s="15"/>
      <c r="K22" s="15"/>
      <c r="L22" s="15"/>
      <c r="M22" s="15"/>
      <c r="N22" s="15"/>
      <c r="O22" s="15">
        <f t="shared" si="0"/>
        <v>0</v>
      </c>
    </row>
    <row r="23" spans="1:15" ht="42" customHeight="1" x14ac:dyDescent="0.25">
      <c r="A23" s="25">
        <f t="shared" si="1"/>
        <v>15</v>
      </c>
      <c r="B23" s="5" t="s">
        <v>26</v>
      </c>
      <c r="C23" s="1" t="s">
        <v>21</v>
      </c>
      <c r="D23" s="26" t="str">
        <f t="shared" si="2"/>
        <v>м2</v>
      </c>
      <c r="E23" s="27">
        <v>4380</v>
      </c>
      <c r="F23" s="24" t="s">
        <v>15</v>
      </c>
      <c r="G23" s="24" t="s">
        <v>16</v>
      </c>
      <c r="H23" s="5"/>
      <c r="I23" s="15"/>
      <c r="J23" s="15"/>
      <c r="K23" s="15"/>
      <c r="L23" s="15"/>
      <c r="M23" s="15"/>
      <c r="N23" s="15"/>
      <c r="O23" s="15">
        <f t="shared" si="0"/>
        <v>0</v>
      </c>
    </row>
    <row r="24" spans="1:15" s="13" customFormat="1" ht="32.25" customHeight="1" x14ac:dyDescent="0.25">
      <c r="A24" s="7"/>
      <c r="B24" s="8" t="s">
        <v>23</v>
      </c>
      <c r="C24" s="9"/>
      <c r="D24" s="10"/>
      <c r="E24" s="12">
        <f>SUM(E8:E23)</f>
        <v>27709</v>
      </c>
      <c r="F24" s="11"/>
      <c r="G24" s="11"/>
      <c r="H24" s="8"/>
      <c r="I24" s="17"/>
      <c r="J24" s="17"/>
      <c r="K24" s="17"/>
      <c r="L24" s="17"/>
      <c r="M24" s="17"/>
      <c r="N24" s="17"/>
      <c r="O24" s="17" t="e">
        <f>O8+O9+O10+#REF!+O11+#REF!+#REF!+#REF!+#REF!+O12+#REF!+O14+O15+#REF!+O16+#REF!+#REF!+#REF!+#REF!+#REF!+#REF!+#REF!+#REF!+#REF!+#REF!+#REF!</f>
        <v>#REF!</v>
      </c>
    </row>
  </sheetData>
  <mergeCells count="25">
    <mergeCell ref="A13:A14"/>
    <mergeCell ref="B13:B14"/>
    <mergeCell ref="C13:C14"/>
    <mergeCell ref="D13:D14"/>
    <mergeCell ref="E13:E14"/>
    <mergeCell ref="L5:L7"/>
    <mergeCell ref="J4:J7"/>
    <mergeCell ref="K4:K7"/>
    <mergeCell ref="F5:F6"/>
    <mergeCell ref="G5:G6"/>
    <mergeCell ref="F13:F14"/>
    <mergeCell ref="G13:G14"/>
    <mergeCell ref="N4:N7"/>
    <mergeCell ref="O4:O7"/>
    <mergeCell ref="A1:G1"/>
    <mergeCell ref="A2:G2"/>
    <mergeCell ref="A4:A6"/>
    <mergeCell ref="B4:B6"/>
    <mergeCell ref="C4:C6"/>
    <mergeCell ref="D4:D6"/>
    <mergeCell ref="E4:E6"/>
    <mergeCell ref="F4:G4"/>
    <mergeCell ref="M5:M7"/>
    <mergeCell ref="H4:H7"/>
    <mergeCell ref="I4:I7"/>
  </mergeCells>
  <pageMargins left="0.82677165354330717" right="0.23622047244094491" top="0.35433070866141736" bottom="0.35433070866141736" header="0.31496062992125984" footer="0.31496062992125984"/>
  <pageSetup paperSize="9" scale="66" fitToHeight="0"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02.02.2026</vt:lpstr>
      <vt:lpstr>'02.02.2026'!Заголовки_для_печати</vt:lpstr>
      <vt:lpstr>'02.02.2026'!Область_печати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2026-04-13T07:29:09Z</dcterms:modified>
</cp:coreProperties>
</file>